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_NIDP\27_MYT Petition\50_NIDP - Reply to Data Gaps Set -1\"/>
    </mc:Choice>
  </mc:AlternateContent>
  <xr:revisionPtr revIDLastSave="0" documentId="13_ncr:1_{39431520-BB71-4AEA-99EC-75C5E400A382}" xr6:coauthVersionLast="47" xr6:coauthVersionMax="47" xr10:uidLastSave="{00000000-0000-0000-0000-000000000000}"/>
  <bookViews>
    <workbookView xWindow="-98" yWindow="-98" windowWidth="20715" windowHeight="13155" xr2:uid="{924EF689-32A0-4338-9768-A472B3AB70D7}"/>
  </bookViews>
  <sheets>
    <sheet name="Annexure 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L17" i="4"/>
  <c r="K17" i="4"/>
  <c r="I17" i="4"/>
  <c r="H17" i="4"/>
  <c r="G17" i="4"/>
  <c r="C17" i="4"/>
  <c r="B17" i="4"/>
  <c r="E15" i="4"/>
  <c r="D15" i="4"/>
  <c r="E14" i="4"/>
  <c r="D14" i="4"/>
  <c r="E13" i="4"/>
  <c r="D13" i="4"/>
  <c r="E12" i="4"/>
  <c r="D12" i="4"/>
  <c r="E11" i="4"/>
  <c r="D11" i="4"/>
  <c r="P10" i="4"/>
  <c r="E10" i="4"/>
  <c r="D10" i="4"/>
  <c r="E9" i="4"/>
  <c r="D9" i="4"/>
  <c r="E8" i="4"/>
  <c r="D8" i="4"/>
  <c r="E7" i="4"/>
  <c r="D7" i="4"/>
  <c r="E6" i="4"/>
  <c r="D6" i="4"/>
  <c r="E5" i="4"/>
  <c r="E17" i="4" s="1"/>
  <c r="D5" i="4"/>
  <c r="E4" i="4"/>
  <c r="D4" i="4"/>
  <c r="D17" i="4" l="1"/>
  <c r="O14" i="4"/>
  <c r="P14" i="4" s="1"/>
  <c r="O15" i="4"/>
  <c r="P15" i="4" s="1"/>
  <c r="O5" i="4"/>
  <c r="O6" i="4"/>
  <c r="P6" i="4" s="1"/>
  <c r="O12" i="4"/>
  <c r="P12" i="4" s="1"/>
  <c r="O8" i="4"/>
  <c r="P8" i="4" s="1"/>
  <c r="O7" i="4"/>
  <c r="P7" i="4" s="1"/>
  <c r="O9" i="4"/>
  <c r="P9" i="4" s="1"/>
  <c r="P5" i="4" l="1"/>
  <c r="O17" i="4"/>
  <c r="P17" i="4" l="1"/>
</calcChain>
</file>

<file path=xl/sharedStrings.xml><?xml version="1.0" encoding="utf-8"?>
<sst xmlns="http://schemas.openxmlformats.org/spreadsheetml/2006/main" count="19" uniqueCount="18">
  <si>
    <t>Total</t>
  </si>
  <si>
    <t>Buy @Regional Periphery</t>
  </si>
  <si>
    <t xml:space="preserve">Month </t>
  </si>
  <si>
    <t>Actual Drawl (kWh)</t>
  </si>
  <si>
    <t>Deviation Energy (kWh)</t>
  </si>
  <si>
    <t>Adjusted through DSM-kWH</t>
  </si>
  <si>
    <t xml:space="preserve">PPA kWH </t>
  </si>
  <si>
    <t>Sell kWH</t>
  </si>
  <si>
    <t>TAM /GTAM -  KWH</t>
  </si>
  <si>
    <t>DAM -kWH</t>
  </si>
  <si>
    <t>G-DAM -KWH</t>
  </si>
  <si>
    <t>RTM-KWH</t>
  </si>
  <si>
    <t xml:space="preserve">Regional Periphery losses in kWH </t>
  </si>
  <si>
    <t xml:space="preserve">Regional Losses % </t>
  </si>
  <si>
    <t>-</t>
  </si>
  <si>
    <t>At T&lt;&gt;D Periphery</t>
  </si>
  <si>
    <t>At STU Periphery</t>
  </si>
  <si>
    <t>Annexure 4: Average Interstate Transmission Losses (CTU level losses) for 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</si>
</sst>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5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43" fontId="0" fillId="0" borderId="1" xfId="1" applyFont="1" applyBorder="1"/>
    <xf numFmtId="43" fontId="0" fillId="0" borderId="0" xfId="1" applyFont="1"/>
    <xf numFmtId="0" fontId="2" fillId="0" borderId="0" xfId="0" applyFont="1"/>
    <xf numFmtId="0" fontId="2" fillId="0" borderId="1" xfId="0" applyFont="1" applyBorder="1"/>
    <xf numFmtId="43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3" borderId="0" xfId="0" applyNumberFormat="1" applyFill="1"/>
    <xf numFmtId="43" fontId="4" fillId="5" borderId="1" xfId="1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43" fontId="5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3" fontId="0" fillId="3" borderId="1" xfId="1" applyFont="1" applyFill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 vertical="center" wrapText="1"/>
    </xf>
  </cellXfs>
  <cellStyles count="6">
    <cellStyle name="Comma" xfId="1" builtinId="3"/>
    <cellStyle name="Comma 2 3" xfId="4" xr:uid="{DB136C19-E71F-439A-A2AE-9242EE7ECEDC}"/>
    <cellStyle name="Normal" xfId="0" builtinId="0"/>
    <cellStyle name="Normal 2" xfId="5" xr:uid="{69AB6D47-F75C-4AF2-9F7C-88DEFBE359BA}"/>
    <cellStyle name="Normal 4" xfId="3" xr:uid="{CE3285F0-AD63-4A8C-BC64-EC498676D10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9BE7-4B12-4470-8FB0-19AB0FE06197}">
  <sheetPr>
    <pageSetUpPr fitToPage="1"/>
  </sheetPr>
  <dimension ref="A1:U20"/>
  <sheetViews>
    <sheetView showGridLines="0" tabSelected="1" workbookViewId="0">
      <selection sqref="A1:XFD1"/>
    </sheetView>
  </sheetViews>
  <sheetFormatPr defaultRowHeight="14.25" x14ac:dyDescent="0.45"/>
  <cols>
    <col min="2" max="2" width="14.19921875" bestFit="1" customWidth="1"/>
    <col min="3" max="3" width="12.19921875" bestFit="1" customWidth="1"/>
    <col min="4" max="4" width="14.19921875" bestFit="1" customWidth="1"/>
    <col min="5" max="5" width="12.19921875" bestFit="1" customWidth="1"/>
    <col min="7" max="7" width="14.19921875" bestFit="1" customWidth="1"/>
    <col min="8" max="8" width="10.6640625" bestFit="1" customWidth="1"/>
    <col min="9" max="9" width="12.53125" bestFit="1" customWidth="1"/>
    <col min="11" max="11" width="10" bestFit="1" customWidth="1"/>
    <col min="12" max="12" width="9" bestFit="1" customWidth="1"/>
    <col min="13" max="13" width="11.53125" bestFit="1" customWidth="1"/>
    <col min="15" max="15" width="10" bestFit="1" customWidth="1"/>
    <col min="17" max="17" width="12.06640625" bestFit="1" customWidth="1"/>
    <col min="18" max="18" width="11.73046875" bestFit="1" customWidth="1"/>
    <col min="19" max="19" width="11.33203125" bestFit="1" customWidth="1"/>
    <col min="20" max="20" width="12.86328125" style="16" customWidth="1"/>
    <col min="21" max="21" width="9.59765625" bestFit="1" customWidth="1"/>
  </cols>
  <sheetData>
    <row r="1" spans="1:21" ht="28.9" customHeight="1" x14ac:dyDescent="0.4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1" s="3" customFormat="1" x14ac:dyDescent="0.45">
      <c r="A2" s="4"/>
      <c r="B2" s="29" t="s">
        <v>15</v>
      </c>
      <c r="C2" s="29"/>
      <c r="D2" s="29" t="s">
        <v>16</v>
      </c>
      <c r="E2" s="29"/>
      <c r="F2" s="29"/>
      <c r="G2" s="29"/>
      <c r="H2" s="29"/>
      <c r="I2" s="29"/>
      <c r="J2" s="4"/>
      <c r="K2" s="29" t="s">
        <v>1</v>
      </c>
      <c r="L2" s="29"/>
      <c r="M2" s="29"/>
      <c r="N2" s="4"/>
      <c r="O2" s="4"/>
      <c r="P2" s="4"/>
      <c r="T2" s="17"/>
    </row>
    <row r="3" spans="1:21" ht="57" x14ac:dyDescent="0.45">
      <c r="A3" s="6" t="s">
        <v>2</v>
      </c>
      <c r="B3" s="7" t="s">
        <v>3</v>
      </c>
      <c r="C3" s="7" t="s">
        <v>4</v>
      </c>
      <c r="D3" s="10" t="s">
        <v>3</v>
      </c>
      <c r="E3" s="10" t="s">
        <v>5</v>
      </c>
      <c r="F3" s="30"/>
      <c r="G3" s="10" t="s">
        <v>6</v>
      </c>
      <c r="H3" s="10" t="s">
        <v>7</v>
      </c>
      <c r="I3" s="10" t="s">
        <v>8</v>
      </c>
      <c r="J3" s="30"/>
      <c r="K3" s="7" t="s">
        <v>9</v>
      </c>
      <c r="L3" s="7" t="s">
        <v>10</v>
      </c>
      <c r="M3" s="7" t="s">
        <v>11</v>
      </c>
      <c r="N3" s="1"/>
      <c r="O3" s="6" t="s">
        <v>12</v>
      </c>
      <c r="P3" s="6" t="s">
        <v>13</v>
      </c>
    </row>
    <row r="4" spans="1:21" s="15" customFormat="1" ht="21" customHeight="1" x14ac:dyDescent="0.45">
      <c r="A4" s="11">
        <v>45383</v>
      </c>
      <c r="B4" s="12">
        <v>1826881.12</v>
      </c>
      <c r="C4" s="12">
        <v>-14851.38</v>
      </c>
      <c r="D4" s="13">
        <f>B4/(1-3.18%)</f>
        <v>1886884.0322247471</v>
      </c>
      <c r="E4" s="13">
        <f>C4/(1-3.18%)</f>
        <v>-15339.16546168147</v>
      </c>
      <c r="F4" s="30"/>
      <c r="G4" s="13">
        <v>1901107.5</v>
      </c>
      <c r="H4" s="13"/>
      <c r="I4" s="13"/>
      <c r="J4" s="30"/>
      <c r="K4" s="13">
        <v>0</v>
      </c>
      <c r="L4" s="13">
        <v>0</v>
      </c>
      <c r="M4" s="13">
        <v>0</v>
      </c>
      <c r="N4" s="13"/>
      <c r="O4" s="8" t="s">
        <v>14</v>
      </c>
      <c r="P4" s="14">
        <v>0</v>
      </c>
      <c r="T4" s="18"/>
    </row>
    <row r="5" spans="1:21" s="15" customFormat="1" ht="21" customHeight="1" x14ac:dyDescent="0.45">
      <c r="A5" s="11">
        <v>45413</v>
      </c>
      <c r="B5" s="12">
        <v>2712629.44</v>
      </c>
      <c r="C5" s="12">
        <v>67301.94</v>
      </c>
      <c r="D5" s="13">
        <f t="shared" ref="D5:E15" si="0">B5/(1-3.18%)</f>
        <v>2801724.2718446604</v>
      </c>
      <c r="E5" s="13">
        <f t="shared" si="0"/>
        <v>69512.435447221651</v>
      </c>
      <c r="F5" s="30"/>
      <c r="G5" s="13">
        <v>2634340</v>
      </c>
      <c r="H5" s="13"/>
      <c r="I5" s="13"/>
      <c r="J5" s="30"/>
      <c r="K5" s="19">
        <v>0</v>
      </c>
      <c r="L5" s="19">
        <v>0</v>
      </c>
      <c r="M5" s="19">
        <v>101682.5</v>
      </c>
      <c r="N5" s="13"/>
      <c r="O5" s="8">
        <f t="shared" ref="O5:O15" si="1">E5+G5+H5+I5+K5+L5+M5-D5</f>
        <v>3810.6636025612243</v>
      </c>
      <c r="P5" s="20">
        <f>O5/(K5+L5+M5)</f>
        <v>3.7476100632470921E-2</v>
      </c>
      <c r="Q5" s="21"/>
      <c r="T5" s="22"/>
    </row>
    <row r="6" spans="1:21" s="15" customFormat="1" ht="21" customHeight="1" x14ac:dyDescent="0.45">
      <c r="A6" s="11">
        <v>45444</v>
      </c>
      <c r="B6" s="12">
        <v>2942118.32</v>
      </c>
      <c r="C6" s="12">
        <v>678.32</v>
      </c>
      <c r="D6" s="13">
        <f t="shared" si="0"/>
        <v>3038750.5887213387</v>
      </c>
      <c r="E6" s="13">
        <f t="shared" si="0"/>
        <v>700.59904978310271</v>
      </c>
      <c r="F6" s="30"/>
      <c r="G6" s="13">
        <v>3008037.5</v>
      </c>
      <c r="H6" s="19">
        <v>-59896.166499999999</v>
      </c>
      <c r="I6" s="19"/>
      <c r="J6" s="30"/>
      <c r="K6" s="19">
        <v>6097.5</v>
      </c>
      <c r="L6" s="19">
        <v>0</v>
      </c>
      <c r="M6" s="19">
        <v>88884.999999999985</v>
      </c>
      <c r="N6" s="13"/>
      <c r="O6" s="8">
        <f t="shared" si="1"/>
        <v>5073.8438284448348</v>
      </c>
      <c r="P6" s="20">
        <f t="shared" ref="P6:P15" si="2">O6/(K6+L6+M6)</f>
        <v>5.341872269570537E-2</v>
      </c>
      <c r="Q6" s="21"/>
      <c r="T6" s="22"/>
    </row>
    <row r="7" spans="1:21" s="15" customFormat="1" ht="21" customHeight="1" x14ac:dyDescent="0.45">
      <c r="A7" s="11">
        <v>45474</v>
      </c>
      <c r="B7" s="12">
        <v>3250799.8</v>
      </c>
      <c r="C7" s="12">
        <v>51474.8</v>
      </c>
      <c r="D7" s="13">
        <f t="shared" si="0"/>
        <v>3357570.5432761824</v>
      </c>
      <c r="E7" s="13">
        <f t="shared" si="0"/>
        <v>53165.461681470777</v>
      </c>
      <c r="F7" s="30"/>
      <c r="G7" s="13">
        <v>3180340</v>
      </c>
      <c r="H7" s="19"/>
      <c r="I7" s="19"/>
      <c r="J7" s="30"/>
      <c r="K7" s="19">
        <v>8860</v>
      </c>
      <c r="L7" s="19">
        <v>6100</v>
      </c>
      <c r="M7" s="19">
        <v>113782.5</v>
      </c>
      <c r="N7" s="13"/>
      <c r="O7" s="8">
        <f t="shared" si="1"/>
        <v>4677.4184052883647</v>
      </c>
      <c r="P7" s="20">
        <f t="shared" si="2"/>
        <v>3.6331579744749126E-2</v>
      </c>
      <c r="Q7" s="21"/>
      <c r="T7" s="22"/>
    </row>
    <row r="8" spans="1:21" s="15" customFormat="1" ht="21" customHeight="1" x14ac:dyDescent="0.45">
      <c r="A8" s="11">
        <v>45505</v>
      </c>
      <c r="B8" s="12">
        <v>3262312.16</v>
      </c>
      <c r="C8" s="12">
        <v>34524.660000000003</v>
      </c>
      <c r="D8" s="13">
        <f t="shared" si="0"/>
        <v>3369461.0204503206</v>
      </c>
      <c r="E8" s="13">
        <f t="shared" si="0"/>
        <v>35658.603594298707</v>
      </c>
      <c r="F8" s="30"/>
      <c r="G8" s="13">
        <v>3220387.5</v>
      </c>
      <c r="H8" s="19"/>
      <c r="I8" s="19"/>
      <c r="J8" s="30"/>
      <c r="K8" s="19">
        <v>0</v>
      </c>
      <c r="L8" s="19">
        <v>0</v>
      </c>
      <c r="M8" s="19">
        <v>117962.5</v>
      </c>
      <c r="N8" s="13"/>
      <c r="O8" s="8">
        <f t="shared" si="1"/>
        <v>4547.583143977914</v>
      </c>
      <c r="P8" s="20">
        <f t="shared" si="2"/>
        <v>3.8551091609434471E-2</v>
      </c>
      <c r="Q8" s="21"/>
      <c r="T8" s="22"/>
    </row>
    <row r="9" spans="1:21" s="15" customFormat="1" ht="21" customHeight="1" x14ac:dyDescent="0.45">
      <c r="A9" s="11">
        <v>45536</v>
      </c>
      <c r="B9" s="12">
        <v>3314940.4</v>
      </c>
      <c r="C9" s="12">
        <v>50185.4</v>
      </c>
      <c r="D9" s="13">
        <f t="shared" si="0"/>
        <v>3423817.8062383807</v>
      </c>
      <c r="E9" s="13">
        <f t="shared" si="0"/>
        <v>51833.712042966334</v>
      </c>
      <c r="F9" s="30"/>
      <c r="G9" s="13">
        <v>3360530</v>
      </c>
      <c r="H9" s="19"/>
      <c r="I9" s="19"/>
      <c r="J9" s="30"/>
      <c r="K9" s="19">
        <v>0</v>
      </c>
      <c r="L9" s="19">
        <v>0</v>
      </c>
      <c r="M9" s="19">
        <v>12290</v>
      </c>
      <c r="N9" s="13"/>
      <c r="O9" s="8">
        <f t="shared" si="1"/>
        <v>835.90580458566546</v>
      </c>
      <c r="P9" s="20">
        <f t="shared" si="2"/>
        <v>6.8015118355220949E-2</v>
      </c>
      <c r="Q9" s="21"/>
      <c r="T9" s="22"/>
    </row>
    <row r="10" spans="1:21" s="15" customFormat="1" ht="21" customHeight="1" x14ac:dyDescent="0.45">
      <c r="A10" s="11">
        <v>45566</v>
      </c>
      <c r="B10" s="12">
        <v>3487785.76</v>
      </c>
      <c r="C10" s="12">
        <v>82213.259999999995</v>
      </c>
      <c r="D10" s="13">
        <f t="shared" si="0"/>
        <v>3602340.1776492461</v>
      </c>
      <c r="E10" s="13">
        <f t="shared" si="0"/>
        <v>84913.509605453422</v>
      </c>
      <c r="F10" s="30"/>
      <c r="G10" s="13">
        <v>3516977.5</v>
      </c>
      <c r="H10" s="19"/>
      <c r="I10" s="19"/>
      <c r="J10" s="30"/>
      <c r="K10" s="19">
        <v>0</v>
      </c>
      <c r="L10" s="19">
        <v>0</v>
      </c>
      <c r="M10" s="19">
        <v>947.5</v>
      </c>
      <c r="N10" s="13"/>
      <c r="O10" s="8">
        <v>0</v>
      </c>
      <c r="P10" s="20">
        <f t="shared" si="2"/>
        <v>0</v>
      </c>
      <c r="Q10" s="21"/>
      <c r="T10" s="22"/>
    </row>
    <row r="11" spans="1:21" s="15" customFormat="1" ht="21" customHeight="1" x14ac:dyDescent="0.45">
      <c r="A11" s="11">
        <v>45597</v>
      </c>
      <c r="B11" s="12">
        <v>3403003.16</v>
      </c>
      <c r="C11" s="12">
        <v>-72116.84</v>
      </c>
      <c r="D11" s="13">
        <f t="shared" si="0"/>
        <v>3514772.9394753152</v>
      </c>
      <c r="E11" s="13">
        <f t="shared" si="0"/>
        <v>-74485.478206982036</v>
      </c>
      <c r="F11" s="30"/>
      <c r="G11" s="13">
        <v>0</v>
      </c>
      <c r="H11" s="19"/>
      <c r="I11" s="19">
        <v>3592500</v>
      </c>
      <c r="J11" s="30"/>
      <c r="K11" s="19">
        <v>0</v>
      </c>
      <c r="L11" s="19">
        <v>0</v>
      </c>
      <c r="M11" s="19">
        <v>0</v>
      </c>
      <c r="N11" s="13"/>
      <c r="O11" s="8">
        <v>0</v>
      </c>
      <c r="P11" s="20">
        <v>0</v>
      </c>
      <c r="Q11" s="21"/>
      <c r="T11" s="22"/>
    </row>
    <row r="12" spans="1:21" s="15" customFormat="1" ht="21" customHeight="1" x14ac:dyDescent="0.45">
      <c r="A12" s="11">
        <v>45627</v>
      </c>
      <c r="B12" s="12">
        <v>3393856</v>
      </c>
      <c r="C12" s="12">
        <v>-184606.5</v>
      </c>
      <c r="D12" s="13">
        <f t="shared" si="0"/>
        <v>3505325.3460028921</v>
      </c>
      <c r="E12" s="13">
        <f t="shared" si="0"/>
        <v>-190669.799628176</v>
      </c>
      <c r="F12" s="30"/>
      <c r="G12" s="13">
        <v>3645000</v>
      </c>
      <c r="H12" s="13"/>
      <c r="I12" s="13"/>
      <c r="J12" s="30"/>
      <c r="K12" s="19">
        <v>0</v>
      </c>
      <c r="L12" s="19">
        <v>0</v>
      </c>
      <c r="M12" s="19">
        <v>53849.999999999993</v>
      </c>
      <c r="N12" s="13"/>
      <c r="O12" s="8">
        <f t="shared" si="1"/>
        <v>2854.8543689320795</v>
      </c>
      <c r="P12" s="20">
        <f t="shared" si="2"/>
        <v>5.3014937213223395E-2</v>
      </c>
      <c r="Q12" s="21"/>
      <c r="T12" s="22"/>
    </row>
    <row r="13" spans="1:21" s="15" customFormat="1" ht="21" customHeight="1" x14ac:dyDescent="0.45">
      <c r="A13" s="11">
        <v>45658</v>
      </c>
      <c r="B13" s="12">
        <v>3386435.96</v>
      </c>
      <c r="C13" s="12">
        <v>-214524.04</v>
      </c>
      <c r="D13" s="13">
        <f t="shared" si="0"/>
        <v>3497661.5988432146</v>
      </c>
      <c r="E13" s="13">
        <f t="shared" si="0"/>
        <v>-221569.9648832886</v>
      </c>
      <c r="F13" s="30"/>
      <c r="G13" s="13">
        <v>3720000</v>
      </c>
      <c r="H13" s="13"/>
      <c r="I13" s="13"/>
      <c r="J13" s="30"/>
      <c r="K13" s="19">
        <v>0</v>
      </c>
      <c r="L13" s="19">
        <v>0</v>
      </c>
      <c r="M13" s="19">
        <v>0</v>
      </c>
      <c r="N13" s="13"/>
      <c r="O13" s="8">
        <v>0</v>
      </c>
      <c r="P13" s="20">
        <v>0</v>
      </c>
      <c r="Q13" s="21"/>
      <c r="T13" s="22"/>
    </row>
    <row r="14" spans="1:21" s="15" customFormat="1" ht="21" customHeight="1" x14ac:dyDescent="0.45">
      <c r="A14" s="11">
        <v>45689</v>
      </c>
      <c r="B14" s="12">
        <v>3333196</v>
      </c>
      <c r="C14" s="12">
        <v>7731</v>
      </c>
      <c r="D14" s="13">
        <f t="shared" si="0"/>
        <v>3442673.0014459826</v>
      </c>
      <c r="E14" s="13">
        <f t="shared" si="0"/>
        <v>7984.9204709770711</v>
      </c>
      <c r="F14" s="30"/>
      <c r="G14" s="13">
        <v>3343750</v>
      </c>
      <c r="H14" s="13"/>
      <c r="I14" s="13"/>
      <c r="J14" s="30"/>
      <c r="K14" s="19">
        <v>0</v>
      </c>
      <c r="L14" s="19">
        <v>0</v>
      </c>
      <c r="M14" s="19">
        <v>95385.000000000015</v>
      </c>
      <c r="N14" s="13"/>
      <c r="O14" s="8">
        <f t="shared" si="1"/>
        <v>4446.9190249945968</v>
      </c>
      <c r="P14" s="20">
        <f t="shared" si="2"/>
        <v>4.6620737275196271E-2</v>
      </c>
      <c r="Q14" s="21"/>
      <c r="T14" s="22"/>
    </row>
    <row r="15" spans="1:21" s="15" customFormat="1" ht="21" customHeight="1" x14ac:dyDescent="0.45">
      <c r="A15" s="11">
        <v>45717</v>
      </c>
      <c r="B15" s="12">
        <v>3941696.84</v>
      </c>
      <c r="C15" s="12">
        <v>59636.84</v>
      </c>
      <c r="D15" s="13">
        <f t="shared" si="0"/>
        <v>4071159.7190663088</v>
      </c>
      <c r="E15" s="13">
        <f t="shared" si="0"/>
        <v>61595.579425738484</v>
      </c>
      <c r="F15" s="30"/>
      <c r="G15" s="13">
        <v>3720000</v>
      </c>
      <c r="H15" s="13"/>
      <c r="I15" s="13"/>
      <c r="J15" s="30"/>
      <c r="K15" s="19">
        <v>0</v>
      </c>
      <c r="L15" s="19">
        <v>0</v>
      </c>
      <c r="M15" s="19">
        <v>301537.5</v>
      </c>
      <c r="N15" s="13"/>
      <c r="O15" s="8">
        <f t="shared" si="1"/>
        <v>11973.360359429847</v>
      </c>
      <c r="P15" s="20">
        <f t="shared" si="2"/>
        <v>3.9707699239497067E-2</v>
      </c>
      <c r="Q15" s="21"/>
      <c r="T15" s="22"/>
    </row>
    <row r="16" spans="1:21" s="15" customFormat="1" ht="21" customHeight="1" x14ac:dyDescent="0.45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  <c r="Q16" s="21"/>
      <c r="T16" s="22"/>
      <c r="U16" s="23"/>
    </row>
    <row r="17" spans="1:20" s="15" customFormat="1" ht="21" customHeight="1" x14ac:dyDescent="0.45">
      <c r="A17" s="24" t="s">
        <v>0</v>
      </c>
      <c r="B17" s="25">
        <f t="shared" ref="B17:E17" si="3">SUM(B4:B16)</f>
        <v>38255654.960000008</v>
      </c>
      <c r="C17" s="25">
        <f t="shared" si="3"/>
        <v>-132352.54</v>
      </c>
      <c r="D17" s="25">
        <f t="shared" si="3"/>
        <v>39512141.045238584</v>
      </c>
      <c r="E17" s="25">
        <f t="shared" si="3"/>
        <v>-136699.58686221857</v>
      </c>
      <c r="F17" s="25"/>
      <c r="G17" s="25">
        <f t="shared" ref="G17" si="4">SUM(G4:G16)</f>
        <v>35250470</v>
      </c>
      <c r="H17" s="25">
        <f t="shared" ref="H17" si="5">SUM(H4:H16)</f>
        <v>-59896.166499999999</v>
      </c>
      <c r="I17" s="25">
        <f t="shared" ref="I17" si="6">SUM(I4:I16)</f>
        <v>3592500</v>
      </c>
      <c r="J17" s="25"/>
      <c r="K17" s="26">
        <f t="shared" ref="K17" si="7">SUM(K4:K16)</f>
        <v>14957.5</v>
      </c>
      <c r="L17" s="26">
        <f t="shared" ref="L17" si="8">SUM(L4:L16)</f>
        <v>6100</v>
      </c>
      <c r="M17" s="26">
        <f t="shared" ref="M17:O17" si="9">SUM(M4:M16)</f>
        <v>886322.5</v>
      </c>
      <c r="N17" s="25"/>
      <c r="O17" s="25">
        <f t="shared" si="9"/>
        <v>38220.548538214527</v>
      </c>
      <c r="P17" s="27">
        <f>O17/(K17+L17+M17)</f>
        <v>4.2121876764106024E-2</v>
      </c>
      <c r="T17" s="22"/>
    </row>
    <row r="19" spans="1:20" x14ac:dyDescent="0.45">
      <c r="B19" s="2"/>
      <c r="D19" s="2"/>
      <c r="E19" s="2"/>
      <c r="G19" s="5"/>
    </row>
    <row r="20" spans="1:20" x14ac:dyDescent="0.45">
      <c r="B20" s="5"/>
      <c r="D20" s="5"/>
      <c r="E20" s="5"/>
      <c r="G20" s="5"/>
      <c r="H20" s="5"/>
      <c r="I20" s="9"/>
    </row>
  </sheetData>
  <mergeCells count="6">
    <mergeCell ref="A1:P1"/>
    <mergeCell ref="B2:C2"/>
    <mergeCell ref="D2:I2"/>
    <mergeCell ref="K2:M2"/>
    <mergeCell ref="F3:F15"/>
    <mergeCell ref="J3:J15"/>
  </mergeCells>
  <printOptions horizontalCentered="1"/>
  <pageMargins left="0.70866141732283472" right="0.70866141732283472" top="0.9448818897637796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Bhanushali</dc:creator>
  <cp:lastModifiedBy>Pramod Burle</cp:lastModifiedBy>
  <cp:lastPrinted>2026-01-09T10:55:33Z</cp:lastPrinted>
  <dcterms:created xsi:type="dcterms:W3CDTF">2026-01-03T05:37:09Z</dcterms:created>
  <dcterms:modified xsi:type="dcterms:W3CDTF">2026-01-09T10:55:38Z</dcterms:modified>
</cp:coreProperties>
</file>